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WU\Engineering\Erin Reed\FORMS\Utility Fees\2025\"/>
    </mc:Choice>
  </mc:AlternateContent>
  <xr:revisionPtr revIDLastSave="0" documentId="13_ncr:1_{D93D6669-7586-40AB-880E-20B77458F23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Workshee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" i="4" l="1"/>
  <c r="G100" i="4"/>
  <c r="G77" i="4"/>
  <c r="G78" i="4"/>
  <c r="G79" i="4"/>
  <c r="G76" i="4"/>
  <c r="G75" i="4"/>
  <c r="G60" i="4"/>
  <c r="G99" i="4" l="1"/>
  <c r="G80" i="4" l="1"/>
  <c r="G101" i="4"/>
  <c r="G96" i="4"/>
  <c r="C63" i="4"/>
  <c r="G63" i="4" s="1"/>
  <c r="C67" i="4" l="1"/>
  <c r="G67" i="4" s="1"/>
  <c r="G64" i="4"/>
  <c r="C69" i="4" s="1"/>
  <c r="G69" i="4" s="1"/>
  <c r="C66" i="4"/>
  <c r="G66" i="4" s="1"/>
  <c r="C70" i="4" l="1"/>
  <c r="G70" i="4" s="1"/>
  <c r="G71" i="4" s="1"/>
  <c r="G68" i="4"/>
  <c r="G73" i="4" l="1"/>
  <c r="G103" i="4" s="1"/>
</calcChain>
</file>

<file path=xl/sharedStrings.xml><?xml version="1.0" encoding="utf-8"?>
<sst xmlns="http://schemas.openxmlformats.org/spreadsheetml/2006/main" count="202" uniqueCount="144">
  <si>
    <t># of meters:</t>
  </si>
  <si>
    <t xml:space="preserve"> </t>
  </si>
  <si>
    <t>x</t>
  </si>
  <si>
    <t>=</t>
  </si>
  <si>
    <t>Type of Establishment</t>
  </si>
  <si>
    <t>Bar and Cocktail Lounge</t>
  </si>
  <si>
    <t>3/4" Meters:</t>
  </si>
  <si>
    <t>1" Meters:</t>
  </si>
  <si>
    <t>1 1/2" Meters:</t>
  </si>
  <si>
    <t>Meters 2" and Larger (by Customer)</t>
  </si>
  <si>
    <t>Received by: ______________________________                                Date: _____________</t>
  </si>
  <si>
    <t># of taps (not more than one):</t>
  </si>
  <si>
    <t>Other Uses not listed:</t>
  </si>
  <si>
    <t>Gallons/day</t>
  </si>
  <si>
    <t>Total Number of Equivalent Residential Units (ERU's):</t>
  </si>
  <si>
    <t>/</t>
  </si>
  <si>
    <t xml:space="preserve">B.   METER INSTALLATION / SEWER TAP IN FEE CALCULATION </t>
  </si>
  <si>
    <t>* 300 gpd</t>
  </si>
  <si>
    <t>C.   WATER AND SEWER DEPOSIT</t>
  </si>
  <si>
    <t>1" Meter Water Deposit:</t>
  </si>
  <si>
    <t>1 1/2" Meter Water Deposit:</t>
  </si>
  <si>
    <t>2" Meter Water Deposit:</t>
  </si>
  <si>
    <t>3" Meter Water Deposit</t>
  </si>
  <si>
    <t>4" Meter Water Deposit:</t>
  </si>
  <si>
    <t>6" Meter Water Deposit:</t>
  </si>
  <si>
    <t xml:space="preserve">                                                               County of Volusia Utilities</t>
  </si>
  <si>
    <t>Sewer Tap In (if required less than 4' depth)</t>
  </si>
  <si>
    <t>Development Name</t>
  </si>
  <si>
    <t>Service Location Address, City</t>
  </si>
  <si>
    <t>Airports</t>
  </si>
  <si>
    <t>Assembly Hall</t>
  </si>
  <si>
    <t>Per 100 SF of work area</t>
  </si>
  <si>
    <t>Bowling Alley</t>
  </si>
  <si>
    <t>Per lane (includes bar and food)</t>
  </si>
  <si>
    <t>Per seat (no food service)</t>
  </si>
  <si>
    <t>Per passenger</t>
  </si>
  <si>
    <t>Per employee</t>
  </si>
  <si>
    <t>Per seat</t>
  </si>
  <si>
    <t>Beauty Parlors</t>
  </si>
  <si>
    <t>Camps</t>
  </si>
  <si>
    <t xml:space="preserve">                   Day (no food service)</t>
  </si>
  <si>
    <t>Per person</t>
  </si>
  <si>
    <t xml:space="preserve">                   Luxury resort</t>
  </si>
  <si>
    <t xml:space="preserve">                   Labor</t>
  </si>
  <si>
    <t xml:space="preserve">                   Youth &amp; recreation</t>
  </si>
  <si>
    <t>Churches</t>
  </si>
  <si>
    <t>Per sanctuary seat</t>
  </si>
  <si>
    <t>Factories</t>
  </si>
  <si>
    <t>Per person per shift</t>
  </si>
  <si>
    <t>Hospitals</t>
  </si>
  <si>
    <t>Per bed space</t>
  </si>
  <si>
    <t>Each resident staff</t>
  </si>
  <si>
    <t>Hotels</t>
  </si>
  <si>
    <t>Per unit</t>
  </si>
  <si>
    <t>Institutions</t>
  </si>
  <si>
    <t>Per person (including resident staff)</t>
  </si>
  <si>
    <t>Laundries (coin operated)</t>
  </si>
  <si>
    <t>Per machine</t>
  </si>
  <si>
    <t>Nursing Homes</t>
  </si>
  <si>
    <t>Per meal</t>
  </si>
  <si>
    <t>Office Buildings</t>
  </si>
  <si>
    <t>Per employee (allow 100 SF)</t>
  </si>
  <si>
    <t>Parks (public)</t>
  </si>
  <si>
    <t>Per person (with restrooms)</t>
  </si>
  <si>
    <t>Recreation Buildings</t>
  </si>
  <si>
    <t>Restaurants</t>
  </si>
  <si>
    <t>Per space</t>
  </si>
  <si>
    <t xml:space="preserve">                   Les than 24 Hour (including bar)</t>
  </si>
  <si>
    <t xml:space="preserve">                   24 Hour (including bar)</t>
  </si>
  <si>
    <t xml:space="preserve">                   Drive-ins</t>
  </si>
  <si>
    <t>Schools</t>
  </si>
  <si>
    <t>Elementary</t>
  </si>
  <si>
    <t>High</t>
  </si>
  <si>
    <t>Per pupil, per day</t>
  </si>
  <si>
    <t>Per pupil, add for shower</t>
  </si>
  <si>
    <t>Per pupil, add for cafeteria</t>
  </si>
  <si>
    <t>Per pupil (boarding)</t>
  </si>
  <si>
    <t>Service Stations</t>
  </si>
  <si>
    <t>First two bays</t>
  </si>
  <si>
    <t>Per fuel pump</t>
  </si>
  <si>
    <t>Each additional bay</t>
  </si>
  <si>
    <t>Shopping Centers</t>
  </si>
  <si>
    <t>Per SF of floor space (no food service or laundry)</t>
  </si>
  <si>
    <t>Theatres</t>
  </si>
  <si>
    <t xml:space="preserve">                   Indoor</t>
  </si>
  <si>
    <t xml:space="preserve">                   Drive-in</t>
  </si>
  <si>
    <t>Per speaker</t>
  </si>
  <si>
    <t>Warehouses</t>
  </si>
  <si>
    <t>Per SF of storage area</t>
  </si>
  <si>
    <t>Total Usage - Gallons per day (gpd)</t>
  </si>
  <si>
    <t xml:space="preserve">3/4" Meter Water Deposit:    </t>
  </si>
  <si>
    <t xml:space="preserve">3/4" Meter Sewer Deposit:    </t>
  </si>
  <si>
    <t>1" Meter Sewer Deposit:</t>
  </si>
  <si>
    <t>1 1/2" Meter Sewer Deposit:</t>
  </si>
  <si>
    <t>2" Meter Sewer Deposit:</t>
  </si>
  <si>
    <t>3" Meter Sewer Deposit</t>
  </si>
  <si>
    <t>4" Meter Sewer Deposit:</t>
  </si>
  <si>
    <t>6" Meter Sewer Deposit:</t>
  </si>
  <si>
    <t>Total Water Fee:</t>
  </si>
  <si>
    <t>Sewer CIAC Fee:</t>
  </si>
  <si>
    <t>Sewer Connection Fee:</t>
  </si>
  <si>
    <t>Total Sewer Fee:</t>
  </si>
  <si>
    <t>* An Equivalent Residential Unit for Water is equal to 300 gpd</t>
  </si>
  <si>
    <t xml:space="preserve">  An Equivalent Residential Unit for Sewer is equal to 284 gpd</t>
  </si>
  <si>
    <t>Water</t>
  </si>
  <si>
    <t>Sewer</t>
  </si>
  <si>
    <t xml:space="preserve">                   Full Service</t>
  </si>
  <si>
    <t xml:space="preserve">                   Self Service</t>
  </si>
  <si>
    <t>A.   DEVELOPMENT FEE CALCULATION</t>
  </si>
  <si>
    <t>To Calcuate WATER ERU's, take Total gpd/300</t>
  </si>
  <si>
    <t>E.   TOTAL FEES</t>
  </si>
  <si>
    <t>D.   MISCELLANEOUS FEES</t>
  </si>
  <si>
    <t>Plan Review Fee</t>
  </si>
  <si>
    <t>Recording Fee (For Utility Service Agreements)</t>
  </si>
  <si>
    <t>Inspection Fee (per Lot)</t>
  </si>
  <si>
    <t># of Lots:</t>
  </si>
  <si>
    <t>To Calcuate SEWER gpd [c] = 284 gpd*WaterERU's</t>
  </si>
  <si>
    <t>Applicant Name:</t>
  </si>
  <si>
    <t>Design Flow GPD Per Item</t>
  </si>
  <si>
    <t>___________________________</t>
  </si>
  <si>
    <t>__________________</t>
  </si>
  <si>
    <t>___</t>
  </si>
  <si>
    <t>= (a)</t>
  </si>
  <si>
    <t>(b)</t>
  </si>
  <si>
    <t>(c)</t>
  </si>
  <si>
    <t>Total Development Fee (b) + (c):</t>
  </si>
  <si>
    <t>Total Meter Installation &amp; Sewer Tap In Fees (d):</t>
  </si>
  <si>
    <t>Total Water and Sewer Deposit Fees (e):</t>
  </si>
  <si>
    <t>Total Miscellaneous Fees (f):</t>
  </si>
  <si>
    <t xml:space="preserve">TOTAL FEES DUE (b) + (c) + (d) + (e ) + (f): </t>
  </si>
  <si>
    <t xml:space="preserve">City, State, Zip Code: </t>
  </si>
  <si>
    <t xml:space="preserve">Federal Tax ID/EIN #: </t>
  </si>
  <si>
    <t>Mailing Address:</t>
  </si>
  <si>
    <t xml:space="preserve">Property/Tax Parcel #:   </t>
  </si>
  <si>
    <t>Applicant's Signature:</t>
  </si>
  <si>
    <t>Date:</t>
  </si>
  <si>
    <t>Contact Person, Telephone, Email:</t>
  </si>
  <si>
    <r>
      <t xml:space="preserve">                               Commercial &amp; Multifamily </t>
    </r>
    <r>
      <rPr>
        <b/>
        <u/>
        <sz val="12"/>
        <rFont val="Arial"/>
        <family val="2"/>
      </rPr>
      <t>Softened</t>
    </r>
    <r>
      <rPr>
        <b/>
        <sz val="12"/>
        <rFont val="Arial"/>
        <family val="2"/>
      </rPr>
      <t xml:space="preserve"> Water/Sewer Service Application</t>
    </r>
  </si>
  <si>
    <t>DEVELOPMENT FEE CALCULATION for Softened Water (continued)</t>
  </si>
  <si>
    <r>
      <rPr>
        <b/>
        <u/>
        <sz val="8"/>
        <rFont val="Arial"/>
        <family val="2"/>
      </rPr>
      <t>SOFTENED</t>
    </r>
    <r>
      <rPr>
        <sz val="8"/>
        <rFont val="Arial"/>
        <family val="2"/>
      </rPr>
      <t xml:space="preserve"> Water Sites incl: Halifax Plantation</t>
    </r>
  </si>
  <si>
    <t>Southeast service area, &amp; Spruce Creek Fly-In</t>
  </si>
  <si>
    <t>Softened Water CIAC Fee:</t>
  </si>
  <si>
    <t>Softened Wtr Conxn Fee:</t>
  </si>
  <si>
    <t>Softened-Latest Revision 01-02-25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</si>
</sst>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00"/>
    <numFmt numFmtId="165" formatCode="&quot;$&quot;#,##0.00"/>
  </numFmts>
  <fonts count="13" x14ac:knownFonts="1">
    <font>
      <sz val="10"/>
      <name val="Arial"/>
    </font>
    <font>
      <sz val="10"/>
      <name val="Arial"/>
    </font>
    <font>
      <sz val="12"/>
      <name val="Arial"/>
    </font>
    <font>
      <sz val="8"/>
      <name val="Arial"/>
    </font>
    <font>
      <b/>
      <sz val="12"/>
      <name val="Arial"/>
      <family val="2"/>
    </font>
    <font>
      <b/>
      <sz val="8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u/>
      <sz val="12"/>
      <name val="Arial"/>
      <family val="2"/>
    </font>
    <font>
      <b/>
      <u/>
      <sz val="8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1" fillId="0" borderId="4" xfId="0" applyFont="1" applyBorder="1"/>
    <xf numFmtId="0" fontId="3" fillId="0" borderId="7" xfId="0" applyFont="1" applyBorder="1"/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0" fontId="3" fillId="0" borderId="0" xfId="0" quotePrefix="1" applyFont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165" fontId="3" fillId="0" borderId="5" xfId="0" quotePrefix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0" xfId="0" quotePrefix="1" applyFont="1" applyAlignment="1">
      <alignment horizontal="right"/>
    </xf>
    <xf numFmtId="165" fontId="5" fillId="0" borderId="2" xfId="0" quotePrefix="1" applyNumberFormat="1" applyFont="1" applyBorder="1" applyAlignment="1">
      <alignment horizontal="right"/>
    </xf>
    <xf numFmtId="6" fontId="3" fillId="0" borderId="0" xfId="0" applyNumberFormat="1" applyFont="1"/>
    <xf numFmtId="0" fontId="3" fillId="0" borderId="8" xfId="0" quotePrefix="1" applyFont="1" applyBorder="1" applyAlignment="1">
      <alignment horizontal="center"/>
    </xf>
    <xf numFmtId="8" fontId="3" fillId="0" borderId="0" xfId="0" applyNumberFormat="1" applyFont="1" applyAlignment="1">
      <alignment horizontal="center"/>
    </xf>
    <xf numFmtId="6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1" xfId="0" applyFont="1" applyBorder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165" fontId="6" fillId="2" borderId="5" xfId="0" quotePrefix="1" applyNumberFormat="1" applyFont="1" applyFill="1" applyBorder="1" applyAlignment="1">
      <alignment horizontal="right"/>
    </xf>
    <xf numFmtId="0" fontId="7" fillId="0" borderId="0" xfId="0" quotePrefix="1" applyFont="1" applyAlignment="1">
      <alignment horizontal="center"/>
    </xf>
    <xf numFmtId="165" fontId="7" fillId="0" borderId="5" xfId="0" quotePrefix="1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8" fontId="3" fillId="0" borderId="0" xfId="0" quotePrefix="1" applyNumberFormat="1" applyFont="1" applyAlignment="1">
      <alignment horizontal="right"/>
    </xf>
    <xf numFmtId="8" fontId="3" fillId="0" borderId="0" xfId="0" applyNumberFormat="1" applyFont="1" applyAlignment="1">
      <alignment horizontal="right"/>
    </xf>
    <xf numFmtId="8" fontId="6" fillId="0" borderId="0" xfId="0" applyNumberFormat="1" applyFont="1" applyAlignment="1">
      <alignment horizontal="right"/>
    </xf>
    <xf numFmtId="0" fontId="3" fillId="0" borderId="7" xfId="0" quotePrefix="1" applyFont="1" applyBorder="1" applyAlignment="1">
      <alignment horizontal="right"/>
    </xf>
    <xf numFmtId="0" fontId="7" fillId="0" borderId="0" xfId="0" quotePrefix="1" applyFont="1" applyAlignment="1">
      <alignment horizontal="right"/>
    </xf>
    <xf numFmtId="8" fontId="6" fillId="0" borderId="0" xfId="0" quotePrefix="1" applyNumberFormat="1" applyFont="1" applyAlignment="1">
      <alignment horizontal="right"/>
    </xf>
    <xf numFmtId="0" fontId="7" fillId="0" borderId="3" xfId="0" applyFont="1" applyBorder="1"/>
    <xf numFmtId="0" fontId="7" fillId="0" borderId="1" xfId="0" quotePrefix="1" applyFont="1" applyBorder="1" applyAlignment="1">
      <alignment horizontal="left"/>
    </xf>
    <xf numFmtId="0" fontId="3" fillId="0" borderId="2" xfId="0" quotePrefix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165" fontId="6" fillId="3" borderId="14" xfId="0" applyNumberFormat="1" applyFont="1" applyFill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9" xfId="0" applyFont="1" applyBorder="1"/>
    <xf numFmtId="8" fontId="7" fillId="0" borderId="0" xfId="0" applyNumberFormat="1" applyFont="1" applyAlignment="1">
      <alignment horizontal="right"/>
    </xf>
    <xf numFmtId="0" fontId="7" fillId="0" borderId="20" xfId="0" applyFon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right"/>
    </xf>
    <xf numFmtId="0" fontId="9" fillId="0" borderId="25" xfId="0" applyFont="1" applyBorder="1"/>
    <xf numFmtId="165" fontId="5" fillId="2" borderId="14" xfId="0" applyNumberFormat="1" applyFont="1" applyFill="1" applyBorder="1" applyAlignment="1">
      <alignment horizontal="right"/>
    </xf>
    <xf numFmtId="0" fontId="5" fillId="0" borderId="0" xfId="0" quotePrefix="1" applyFont="1" applyAlignment="1">
      <alignment horizontal="center"/>
    </xf>
    <xf numFmtId="2" fontId="3" fillId="0" borderId="4" xfId="0" quotePrefix="1" applyNumberFormat="1" applyFont="1" applyBorder="1" applyAlignment="1">
      <alignment horizontal="right"/>
    </xf>
    <xf numFmtId="2" fontId="3" fillId="0" borderId="5" xfId="0" quotePrefix="1" applyNumberFormat="1" applyFont="1" applyBorder="1" applyAlignment="1">
      <alignment horizontal="right"/>
    </xf>
    <xf numFmtId="2" fontId="7" fillId="0" borderId="4" xfId="0" quotePrefix="1" applyNumberFormat="1" applyFont="1" applyBorder="1" applyAlignment="1">
      <alignment horizontal="right"/>
    </xf>
    <xf numFmtId="164" fontId="7" fillId="0" borderId="4" xfId="0" quotePrefix="1" applyNumberFormat="1" applyFont="1" applyBorder="1" applyAlignment="1">
      <alignment horizontal="center"/>
    </xf>
    <xf numFmtId="164" fontId="7" fillId="0" borderId="0" xfId="0" quotePrefix="1" applyNumberFormat="1" applyFont="1" applyAlignment="1">
      <alignment horizontal="center"/>
    </xf>
    <xf numFmtId="0" fontId="6" fillId="3" borderId="4" xfId="0" applyFont="1" applyFill="1" applyBorder="1" applyAlignment="1">
      <alignment horizontal="right"/>
    </xf>
    <xf numFmtId="0" fontId="7" fillId="0" borderId="14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1" xfId="0" applyFont="1" applyBorder="1" applyProtection="1">
      <protection locked="0"/>
    </xf>
    <xf numFmtId="165" fontId="3" fillId="4" borderId="14" xfId="0" applyNumberFormat="1" applyFont="1" applyFill="1" applyBorder="1" applyAlignment="1" applyProtection="1">
      <alignment horizontal="center"/>
      <protection locked="0"/>
    </xf>
    <xf numFmtId="165" fontId="6" fillId="4" borderId="14" xfId="0" applyNumberFormat="1" applyFont="1" applyFill="1" applyBorder="1" applyAlignment="1" applyProtection="1">
      <alignment horizontal="center"/>
      <protection locked="0"/>
    </xf>
    <xf numFmtId="0" fontId="3" fillId="4" borderId="13" xfId="0" applyFont="1" applyFill="1" applyBorder="1" applyProtection="1">
      <protection locked="0"/>
    </xf>
    <xf numFmtId="165" fontId="3" fillId="0" borderId="14" xfId="0" applyNumberFormat="1" applyFont="1" applyBorder="1" applyAlignment="1">
      <alignment horizontal="center"/>
    </xf>
    <xf numFmtId="0" fontId="3" fillId="4" borderId="12" xfId="0" applyFont="1" applyFill="1" applyBorder="1" applyProtection="1">
      <protection locked="0"/>
    </xf>
    <xf numFmtId="0" fontId="3" fillId="4" borderId="5" xfId="0" applyFont="1" applyFill="1" applyBorder="1" applyProtection="1">
      <protection locked="0"/>
    </xf>
    <xf numFmtId="0" fontId="3" fillId="4" borderId="14" xfId="0" applyFont="1" applyFill="1" applyBorder="1" applyProtection="1">
      <protection locked="0"/>
    </xf>
    <xf numFmtId="0" fontId="3" fillId="4" borderId="12" xfId="0" applyFont="1" applyFill="1" applyBorder="1" applyAlignment="1" applyProtection="1">
      <alignment horizontal="center"/>
      <protection locked="0"/>
    </xf>
    <xf numFmtId="0" fontId="3" fillId="4" borderId="14" xfId="0" applyFont="1" applyFill="1" applyBorder="1" applyAlignment="1" applyProtection="1">
      <alignment horizontal="center"/>
      <protection locked="0"/>
    </xf>
    <xf numFmtId="3" fontId="3" fillId="4" borderId="14" xfId="0" applyNumberFormat="1" applyFont="1" applyFill="1" applyBorder="1" applyAlignment="1" applyProtection="1">
      <alignment horizontal="center"/>
      <protection locked="0"/>
    </xf>
    <xf numFmtId="0" fontId="5" fillId="4" borderId="14" xfId="0" applyFont="1" applyFill="1" applyBorder="1" applyProtection="1">
      <protection locked="0"/>
    </xf>
    <xf numFmtId="0" fontId="7" fillId="4" borderId="12" xfId="0" applyFont="1" applyFill="1" applyBorder="1" applyAlignment="1" applyProtection="1">
      <alignment horizontal="right"/>
      <protection locked="0"/>
    </xf>
    <xf numFmtId="0" fontId="7" fillId="4" borderId="14" xfId="0" applyFont="1" applyFill="1" applyBorder="1" applyAlignment="1" applyProtection="1">
      <alignment horizontal="right"/>
      <protection locked="0"/>
    </xf>
    <xf numFmtId="0" fontId="7" fillId="4" borderId="14" xfId="0" applyFont="1" applyFill="1" applyBorder="1" applyAlignment="1" applyProtection="1">
      <alignment horizontal="center"/>
      <protection locked="0"/>
    </xf>
    <xf numFmtId="0" fontId="7" fillId="4" borderId="0" xfId="0" applyFont="1" applyFill="1" applyAlignment="1" applyProtection="1">
      <alignment horizontal="center"/>
      <protection locked="0"/>
    </xf>
    <xf numFmtId="0" fontId="7" fillId="4" borderId="14" xfId="0" applyFont="1" applyFill="1" applyBorder="1" applyProtection="1">
      <protection locked="0"/>
    </xf>
    <xf numFmtId="8" fontId="7" fillId="0" borderId="22" xfId="0" applyNumberFormat="1" applyFont="1" applyBorder="1"/>
    <xf numFmtId="8" fontId="7" fillId="0" borderId="23" xfId="0" applyNumberFormat="1" applyFont="1" applyBorder="1"/>
    <xf numFmtId="6" fontId="7" fillId="0" borderId="0" xfId="0" applyNumberFormat="1" applyFont="1" applyAlignment="1">
      <alignment horizontal="center"/>
    </xf>
    <xf numFmtId="0" fontId="7" fillId="4" borderId="0" xfId="0" applyFont="1" applyFill="1" applyAlignment="1" applyProtection="1">
      <alignment horizontal="right"/>
      <protection locked="0"/>
    </xf>
    <xf numFmtId="0" fontId="7" fillId="4" borderId="0" xfId="0" applyFont="1" applyFill="1" applyProtection="1">
      <protection locked="0"/>
    </xf>
    <xf numFmtId="0" fontId="7" fillId="0" borderId="1" xfId="0" applyFont="1" applyBorder="1" applyProtection="1">
      <protection locked="0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 applyProtection="1">
      <alignment horizontal="right"/>
      <protection locked="0"/>
    </xf>
    <xf numFmtId="0" fontId="7" fillId="0" borderId="3" xfId="0" applyFont="1" applyBorder="1" applyAlignment="1" applyProtection="1">
      <alignment horizontal="right"/>
      <protection locked="0"/>
    </xf>
    <xf numFmtId="0" fontId="7" fillId="0" borderId="4" xfId="0" applyFont="1" applyBorder="1" applyProtection="1">
      <protection locked="0"/>
    </xf>
    <xf numFmtId="0" fontId="7" fillId="0" borderId="6" xfId="0" applyFont="1" applyBorder="1" applyAlignment="1">
      <alignment horizontal="right"/>
    </xf>
    <xf numFmtId="0" fontId="3" fillId="0" borderId="5" xfId="0" quotePrefix="1" applyFont="1" applyBorder="1" applyAlignment="1">
      <alignment horizontal="right"/>
    </xf>
    <xf numFmtId="6" fontId="7" fillId="0" borderId="24" xfId="0" applyNumberFormat="1" applyFont="1" applyBorder="1"/>
    <xf numFmtId="0" fontId="5" fillId="5" borderId="9" xfId="0" applyFont="1" applyFill="1" applyBorder="1"/>
    <xf numFmtId="0" fontId="5" fillId="5" borderId="10" xfId="0" applyFont="1" applyFill="1" applyBorder="1" applyAlignment="1">
      <alignment horizontal="right"/>
    </xf>
    <xf numFmtId="0" fontId="5" fillId="5" borderId="10" xfId="0" applyFont="1" applyFill="1" applyBorder="1"/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/>
    <xf numFmtId="0" fontId="3" fillId="5" borderId="0" xfId="0" applyFont="1" applyFill="1"/>
    <xf numFmtId="0" fontId="3" fillId="5" borderId="0" xfId="0" applyFont="1" applyFill="1" applyAlignment="1">
      <alignment horizontal="right"/>
    </xf>
    <xf numFmtId="0" fontId="3" fillId="5" borderId="0" xfId="0" applyFont="1" applyFill="1" applyAlignment="1">
      <alignment horizontal="center"/>
    </xf>
    <xf numFmtId="0" fontId="3" fillId="5" borderId="15" xfId="0" applyFont="1" applyFill="1" applyBorder="1" applyAlignment="1" applyProtection="1">
      <alignment horizontal="center"/>
      <protection locked="0"/>
    </xf>
    <xf numFmtId="0" fontId="7" fillId="5" borderId="0" xfId="0" applyFont="1" applyFill="1" applyAlignment="1">
      <alignment horizontal="right"/>
    </xf>
    <xf numFmtId="0" fontId="3" fillId="5" borderId="2" xfId="0" applyFont="1" applyFill="1" applyBorder="1" applyAlignment="1" applyProtection="1">
      <alignment horizontal="center"/>
      <protection locked="0"/>
    </xf>
    <xf numFmtId="0" fontId="3" fillId="5" borderId="2" xfId="0" applyFont="1" applyFill="1" applyBorder="1" applyProtection="1">
      <protection locked="0"/>
    </xf>
    <xf numFmtId="0" fontId="7" fillId="5" borderId="0" xfId="0" applyFont="1" applyFill="1" applyAlignment="1">
      <alignment horizontal="left"/>
    </xf>
    <xf numFmtId="0" fontId="1" fillId="5" borderId="0" xfId="0" applyFont="1" applyFill="1"/>
    <xf numFmtId="0" fontId="1" fillId="5" borderId="0" xfId="0" applyFont="1" applyFill="1" applyAlignment="1">
      <alignment horizontal="right"/>
    </xf>
    <xf numFmtId="0" fontId="7" fillId="5" borderId="0" xfId="0" applyFont="1" applyFill="1"/>
    <xf numFmtId="0" fontId="7" fillId="5" borderId="2" xfId="0" applyFont="1" applyFill="1" applyBorder="1" applyProtection="1">
      <protection locked="0"/>
    </xf>
    <xf numFmtId="0" fontId="5" fillId="5" borderId="9" xfId="0" applyFont="1" applyFill="1" applyBorder="1" applyAlignment="1">
      <alignment horizontal="center"/>
    </xf>
    <xf numFmtId="0" fontId="5" fillId="5" borderId="11" xfId="0" applyFont="1" applyFill="1" applyBorder="1" applyProtection="1">
      <protection locked="0"/>
    </xf>
    <xf numFmtId="0" fontId="7" fillId="5" borderId="18" xfId="0" applyFont="1" applyFill="1" applyBorder="1" applyAlignment="1">
      <alignment horizontal="right"/>
    </xf>
    <xf numFmtId="0" fontId="7" fillId="5" borderId="17" xfId="0" applyFont="1" applyFill="1" applyBorder="1" applyAlignment="1">
      <alignment horizontal="right"/>
    </xf>
    <xf numFmtId="0" fontId="7" fillId="5" borderId="17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3" fillId="5" borderId="9" xfId="0" applyFont="1" applyFill="1" applyBorder="1"/>
    <xf numFmtId="0" fontId="3" fillId="5" borderId="10" xfId="0" applyFont="1" applyFill="1" applyBorder="1"/>
    <xf numFmtId="0" fontId="3" fillId="5" borderId="10" xfId="0" applyFont="1" applyFill="1" applyBorder="1" applyAlignment="1">
      <alignment horizontal="center"/>
    </xf>
    <xf numFmtId="165" fontId="3" fillId="5" borderId="11" xfId="0" applyNumberFormat="1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3" fillId="5" borderId="21" xfId="0" applyFont="1" applyFill="1" applyBorder="1"/>
    <xf numFmtId="0" fontId="6" fillId="5" borderId="13" xfId="0" applyFont="1" applyFill="1" applyBorder="1" applyAlignment="1">
      <alignment horizontal="center"/>
    </xf>
    <xf numFmtId="0" fontId="3" fillId="5" borderId="13" xfId="0" applyFont="1" applyFill="1" applyBorder="1"/>
    <xf numFmtId="0" fontId="3" fillId="5" borderId="13" xfId="0" applyFont="1" applyFill="1" applyBorder="1" applyAlignment="1">
      <alignment horizontal="center"/>
    </xf>
    <xf numFmtId="165" fontId="3" fillId="5" borderId="14" xfId="0" applyNumberFormat="1" applyFont="1" applyFill="1" applyBorder="1" applyAlignment="1">
      <alignment horizontal="center"/>
    </xf>
    <xf numFmtId="2" fontId="7" fillId="0" borderId="5" xfId="0" quotePrefix="1" applyNumberFormat="1" applyFont="1" applyBorder="1" applyAlignment="1" applyProtection="1">
      <alignment horizontal="right"/>
      <protection locked="0"/>
    </xf>
    <xf numFmtId="0" fontId="6" fillId="2" borderId="26" xfId="0" applyFont="1" applyFill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164" fontId="6" fillId="2" borderId="4" xfId="0" applyNumberFormat="1" applyFont="1" applyFill="1" applyBorder="1" applyAlignment="1">
      <alignment horizontal="right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12" fillId="5" borderId="0" xfId="0" applyFont="1" applyFill="1" applyAlignment="1">
      <alignment horizontal="center"/>
    </xf>
    <xf numFmtId="0" fontId="6" fillId="3" borderId="0" xfId="0" applyFont="1" applyFill="1" applyAlignment="1">
      <alignment horizontal="right"/>
    </xf>
    <xf numFmtId="0" fontId="6" fillId="3" borderId="4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4"/>
  <sheetViews>
    <sheetView tabSelected="1" showWhiteSpace="0" topLeftCell="A61" zoomScaleNormal="100" zoomScaleSheetLayoutView="100" workbookViewId="0">
      <selection activeCell="E98" sqref="E98"/>
    </sheetView>
  </sheetViews>
  <sheetFormatPr defaultRowHeight="12.75" x14ac:dyDescent="0.2"/>
  <cols>
    <col min="1" max="1" width="36.7109375" style="2" customWidth="1"/>
    <col min="2" max="2" width="26.140625" style="2" customWidth="1"/>
    <col min="3" max="3" width="18" style="2" bestFit="1" customWidth="1"/>
    <col min="4" max="4" width="4.7109375" style="57" customWidth="1"/>
    <col min="5" max="5" width="10.140625" style="2" customWidth="1"/>
    <col min="6" max="6" width="5.42578125" style="2" customWidth="1"/>
    <col min="7" max="7" width="12.28515625" style="2" customWidth="1"/>
    <col min="8" max="16384" width="9.140625" style="2"/>
  </cols>
  <sheetData>
    <row r="1" spans="1:7" ht="15.95" customHeight="1" x14ac:dyDescent="0.25">
      <c r="A1" s="33" t="s">
        <v>25</v>
      </c>
      <c r="B1" s="34"/>
      <c r="C1" s="33"/>
      <c r="D1" s="157" t="s">
        <v>143</v>
      </c>
      <c r="E1" s="157"/>
      <c r="F1" s="157"/>
      <c r="G1" s="157"/>
    </row>
    <row r="2" spans="1:7" ht="15.95" customHeight="1" thickBot="1" x14ac:dyDescent="0.3">
      <c r="A2" s="147" t="s">
        <v>137</v>
      </c>
      <c r="B2" s="147"/>
      <c r="C2" s="147"/>
      <c r="D2" s="147"/>
      <c r="E2" s="147"/>
      <c r="F2" s="147"/>
      <c r="G2" s="147"/>
    </row>
    <row r="3" spans="1:7" ht="15.95" customHeight="1" x14ac:dyDescent="0.2">
      <c r="A3" s="108" t="s">
        <v>117</v>
      </c>
      <c r="B3" s="149"/>
      <c r="C3" s="149"/>
      <c r="D3" s="149"/>
      <c r="E3" s="149"/>
      <c r="F3" s="149"/>
      <c r="G3" s="150"/>
    </row>
    <row r="4" spans="1:7" ht="15.95" customHeight="1" x14ac:dyDescent="0.2">
      <c r="A4" s="104" t="s">
        <v>132</v>
      </c>
      <c r="B4" s="151"/>
      <c r="C4" s="151"/>
      <c r="D4" s="151"/>
      <c r="E4" s="151"/>
      <c r="F4" s="151"/>
      <c r="G4" s="152"/>
    </row>
    <row r="5" spans="1:7" ht="15.95" customHeight="1" x14ac:dyDescent="0.2">
      <c r="A5" s="104" t="s">
        <v>130</v>
      </c>
      <c r="B5" s="151"/>
      <c r="C5" s="151"/>
      <c r="D5" s="151"/>
      <c r="E5" s="151"/>
      <c r="F5" s="151"/>
      <c r="G5" s="152"/>
    </row>
    <row r="6" spans="1:7" ht="15.95" customHeight="1" x14ac:dyDescent="0.2">
      <c r="A6" s="105" t="s">
        <v>136</v>
      </c>
      <c r="B6" s="151"/>
      <c r="C6" s="151"/>
      <c r="D6" s="151"/>
      <c r="E6" s="151"/>
      <c r="F6" s="151"/>
      <c r="G6" s="152"/>
    </row>
    <row r="7" spans="1:7" ht="15.95" customHeight="1" x14ac:dyDescent="0.2">
      <c r="A7" s="105" t="s">
        <v>131</v>
      </c>
      <c r="B7" s="151"/>
      <c r="C7" s="151"/>
      <c r="D7" s="151"/>
      <c r="E7" s="151"/>
      <c r="F7" s="151"/>
      <c r="G7" s="152"/>
    </row>
    <row r="8" spans="1:7" ht="15.95" customHeight="1" thickBot="1" x14ac:dyDescent="0.25">
      <c r="A8" s="106" t="s">
        <v>134</v>
      </c>
      <c r="B8" s="153"/>
      <c r="C8" s="153"/>
      <c r="D8" s="153"/>
      <c r="E8" s="107" t="s">
        <v>135</v>
      </c>
      <c r="F8" s="153"/>
      <c r="G8" s="154"/>
    </row>
    <row r="9" spans="1:7" ht="15.95" customHeight="1" x14ac:dyDescent="0.2">
      <c r="A9" s="81" t="s">
        <v>27</v>
      </c>
      <c r="B9" s="149"/>
      <c r="C9" s="149"/>
      <c r="D9" s="149"/>
      <c r="E9" s="149"/>
      <c r="F9" s="149"/>
      <c r="G9" s="150"/>
    </row>
    <row r="10" spans="1:7" ht="15.95" customHeight="1" x14ac:dyDescent="0.2">
      <c r="A10" s="81" t="s">
        <v>28</v>
      </c>
      <c r="B10" s="151"/>
      <c r="C10" s="151"/>
      <c r="D10" s="151"/>
      <c r="E10" s="151"/>
      <c r="F10" s="151"/>
      <c r="G10" s="152"/>
    </row>
    <row r="11" spans="1:7" ht="15.95" customHeight="1" thickBot="1" x14ac:dyDescent="0.25">
      <c r="A11" s="103" t="s">
        <v>133</v>
      </c>
      <c r="B11" s="155"/>
      <c r="C11" s="155"/>
      <c r="D11" s="155"/>
      <c r="E11" s="155"/>
      <c r="F11" s="155"/>
      <c r="G11" s="156"/>
    </row>
    <row r="12" spans="1:7" ht="15.95" customHeight="1" thickBot="1" x14ac:dyDescent="0.25">
      <c r="A12" s="111"/>
      <c r="B12" s="112" t="s">
        <v>108</v>
      </c>
      <c r="C12" s="113"/>
      <c r="D12" s="114"/>
      <c r="E12" s="114"/>
      <c r="F12" s="114"/>
      <c r="G12" s="115"/>
    </row>
    <row r="13" spans="1:7" ht="15.95" customHeight="1" x14ac:dyDescent="0.2">
      <c r="A13" s="11" t="s">
        <v>4</v>
      </c>
      <c r="B13" s="5"/>
      <c r="C13" s="146" t="s">
        <v>118</v>
      </c>
      <c r="D13" s="146"/>
      <c r="E13" s="12"/>
      <c r="F13" s="12"/>
      <c r="G13" s="13" t="s">
        <v>13</v>
      </c>
    </row>
    <row r="14" spans="1:7" ht="15.95" customHeight="1" x14ac:dyDescent="0.2">
      <c r="A14" s="35" t="s">
        <v>29</v>
      </c>
      <c r="B14" s="36" t="s">
        <v>35</v>
      </c>
      <c r="C14" s="39"/>
      <c r="D14" s="39">
        <v>5</v>
      </c>
      <c r="E14" s="36"/>
      <c r="F14" s="36"/>
      <c r="G14" s="93"/>
    </row>
    <row r="15" spans="1:7" s="37" customFormat="1" ht="15.95" customHeight="1" x14ac:dyDescent="0.2">
      <c r="A15" s="35"/>
      <c r="B15" s="36" t="s">
        <v>36</v>
      </c>
      <c r="C15" s="39"/>
      <c r="D15" s="39">
        <v>14</v>
      </c>
      <c r="E15" s="36"/>
      <c r="F15" s="36"/>
      <c r="G15" s="94"/>
    </row>
    <row r="16" spans="1:7" s="37" customFormat="1" ht="15.95" customHeight="1" x14ac:dyDescent="0.2">
      <c r="A16" s="35" t="s">
        <v>30</v>
      </c>
      <c r="B16" s="36" t="s">
        <v>37</v>
      </c>
      <c r="C16" s="39"/>
      <c r="D16" s="39">
        <v>4</v>
      </c>
      <c r="E16" s="36"/>
      <c r="F16" s="36"/>
      <c r="G16" s="94"/>
    </row>
    <row r="17" spans="1:7" s="37" customFormat="1" ht="15.95" customHeight="1" x14ac:dyDescent="0.2">
      <c r="A17" s="35" t="s">
        <v>5</v>
      </c>
      <c r="B17" s="36" t="s">
        <v>34</v>
      </c>
      <c r="C17" s="39"/>
      <c r="D17" s="39">
        <v>20</v>
      </c>
      <c r="E17" s="36"/>
      <c r="F17" s="36"/>
      <c r="G17" s="94"/>
    </row>
    <row r="18" spans="1:7" s="37" customFormat="1" ht="15.95" customHeight="1" x14ac:dyDescent="0.2">
      <c r="A18" s="35" t="s">
        <v>38</v>
      </c>
      <c r="B18" s="36" t="s">
        <v>31</v>
      </c>
      <c r="C18" s="39"/>
      <c r="D18" s="39">
        <v>30</v>
      </c>
      <c r="E18" s="38" t="s">
        <v>1</v>
      </c>
      <c r="F18" s="38" t="s">
        <v>1</v>
      </c>
      <c r="G18" s="95" t="s">
        <v>1</v>
      </c>
    </row>
    <row r="19" spans="1:7" s="37" customFormat="1" ht="15.95" customHeight="1" x14ac:dyDescent="0.2">
      <c r="A19" s="35" t="s">
        <v>32</v>
      </c>
      <c r="B19" s="36" t="s">
        <v>33</v>
      </c>
      <c r="C19" s="18"/>
      <c r="D19" s="18">
        <v>200</v>
      </c>
      <c r="E19" s="15"/>
      <c r="F19" s="15"/>
      <c r="G19" s="90"/>
    </row>
    <row r="20" spans="1:7" ht="15.95" customHeight="1" x14ac:dyDescent="0.2">
      <c r="A20" s="35" t="s">
        <v>39</v>
      </c>
      <c r="B20" s="116"/>
      <c r="C20" s="117"/>
      <c r="D20" s="117"/>
      <c r="E20" s="118"/>
      <c r="F20" s="118"/>
      <c r="G20" s="119"/>
    </row>
    <row r="21" spans="1:7" ht="15.95" customHeight="1" x14ac:dyDescent="0.2">
      <c r="A21" s="35" t="s">
        <v>40</v>
      </c>
      <c r="B21" s="36" t="s">
        <v>41</v>
      </c>
      <c r="C21" s="18"/>
      <c r="D21" s="18">
        <v>25</v>
      </c>
      <c r="E21" s="15"/>
      <c r="F21" s="15"/>
      <c r="G21" s="89"/>
    </row>
    <row r="22" spans="1:7" ht="15.95" customHeight="1" x14ac:dyDescent="0.2">
      <c r="A22" s="35" t="s">
        <v>42</v>
      </c>
      <c r="B22" s="36" t="s">
        <v>41</v>
      </c>
      <c r="C22" s="18"/>
      <c r="D22" s="18">
        <v>100</v>
      </c>
      <c r="E22" s="15"/>
      <c r="F22" s="15"/>
      <c r="G22" s="90" t="s">
        <v>1</v>
      </c>
    </row>
    <row r="23" spans="1:7" ht="15.95" customHeight="1" x14ac:dyDescent="0.2">
      <c r="A23" s="35" t="s">
        <v>43</v>
      </c>
      <c r="B23" s="36" t="s">
        <v>41</v>
      </c>
      <c r="C23" s="18"/>
      <c r="D23" s="18">
        <v>100</v>
      </c>
      <c r="E23" s="15"/>
      <c r="F23" s="15"/>
      <c r="G23" s="90" t="s">
        <v>1</v>
      </c>
    </row>
    <row r="24" spans="1:7" ht="15.95" customHeight="1" x14ac:dyDescent="0.2">
      <c r="A24" s="35" t="s">
        <v>44</v>
      </c>
      <c r="B24" s="36" t="s">
        <v>41</v>
      </c>
      <c r="C24" s="18"/>
      <c r="D24" s="18">
        <v>15</v>
      </c>
      <c r="E24" s="15"/>
      <c r="F24" s="15"/>
      <c r="G24" s="90" t="s">
        <v>1</v>
      </c>
    </row>
    <row r="25" spans="1:7" ht="15.95" customHeight="1" x14ac:dyDescent="0.2">
      <c r="A25" s="35" t="s">
        <v>45</v>
      </c>
      <c r="B25" s="36" t="s">
        <v>46</v>
      </c>
      <c r="C25" s="18"/>
      <c r="D25" s="18">
        <v>4</v>
      </c>
      <c r="E25" s="15"/>
      <c r="F25" s="15"/>
      <c r="G25" s="90"/>
    </row>
    <row r="26" spans="1:7" ht="15.95" customHeight="1" x14ac:dyDescent="0.2">
      <c r="A26" s="35" t="s">
        <v>47</v>
      </c>
      <c r="B26" s="36" t="s">
        <v>48</v>
      </c>
      <c r="C26" s="18"/>
      <c r="D26" s="18">
        <v>15</v>
      </c>
      <c r="E26" s="15"/>
      <c r="F26" s="15"/>
      <c r="G26" s="90" t="s">
        <v>1</v>
      </c>
    </row>
    <row r="27" spans="1:7" ht="15.95" customHeight="1" x14ac:dyDescent="0.2">
      <c r="A27" s="35" t="s">
        <v>49</v>
      </c>
      <c r="B27" s="36" t="s">
        <v>50</v>
      </c>
      <c r="C27" s="18"/>
      <c r="D27" s="18">
        <v>200</v>
      </c>
      <c r="E27" s="15"/>
      <c r="F27" s="15"/>
      <c r="G27" s="90" t="s">
        <v>1</v>
      </c>
    </row>
    <row r="28" spans="1:7" ht="15.95" customHeight="1" x14ac:dyDescent="0.2">
      <c r="A28" s="6"/>
      <c r="B28" s="36" t="s">
        <v>51</v>
      </c>
      <c r="C28" s="18"/>
      <c r="D28" s="18">
        <v>100</v>
      </c>
      <c r="E28" s="16"/>
      <c r="F28" s="15"/>
      <c r="G28" s="91" t="s">
        <v>1</v>
      </c>
    </row>
    <row r="29" spans="1:7" ht="15.95" customHeight="1" x14ac:dyDescent="0.2">
      <c r="A29" s="35" t="s">
        <v>52</v>
      </c>
      <c r="B29" s="36" t="s">
        <v>53</v>
      </c>
      <c r="C29" s="18"/>
      <c r="D29" s="18">
        <v>150</v>
      </c>
      <c r="E29" s="15"/>
      <c r="F29" s="15"/>
      <c r="G29" s="90" t="s">
        <v>1</v>
      </c>
    </row>
    <row r="30" spans="1:7" ht="15.95" customHeight="1" x14ac:dyDescent="0.2">
      <c r="A30" s="35" t="s">
        <v>54</v>
      </c>
      <c r="B30" s="36" t="s">
        <v>55</v>
      </c>
      <c r="C30" s="18"/>
      <c r="D30" s="18">
        <v>100</v>
      </c>
      <c r="E30" s="15"/>
      <c r="F30" s="15"/>
      <c r="G30" s="90" t="s">
        <v>1</v>
      </c>
    </row>
    <row r="31" spans="1:7" ht="15.95" customHeight="1" x14ac:dyDescent="0.2">
      <c r="A31" s="35" t="s">
        <v>56</v>
      </c>
      <c r="B31" s="36" t="s">
        <v>57</v>
      </c>
      <c r="C31" s="18"/>
      <c r="D31" s="18">
        <v>400</v>
      </c>
      <c r="E31" s="15"/>
      <c r="F31" s="15"/>
      <c r="G31" s="90" t="s">
        <v>1</v>
      </c>
    </row>
    <row r="32" spans="1:7" ht="15.95" customHeight="1" x14ac:dyDescent="0.2">
      <c r="A32" s="35" t="s">
        <v>58</v>
      </c>
      <c r="B32" s="36" t="s">
        <v>50</v>
      </c>
      <c r="C32" s="18"/>
      <c r="D32" s="18">
        <v>100</v>
      </c>
      <c r="E32" s="15"/>
      <c r="F32" s="15"/>
      <c r="G32" s="90"/>
    </row>
    <row r="33" spans="1:7" ht="15.95" customHeight="1" x14ac:dyDescent="0.2">
      <c r="A33" s="6"/>
      <c r="B33" s="36" t="s">
        <v>51</v>
      </c>
      <c r="C33" s="18"/>
      <c r="D33" s="18">
        <v>100</v>
      </c>
      <c r="E33" s="15"/>
      <c r="F33" s="15"/>
      <c r="G33" s="90"/>
    </row>
    <row r="34" spans="1:7" ht="15.95" customHeight="1" x14ac:dyDescent="0.2">
      <c r="A34" s="6"/>
      <c r="B34" s="36" t="s">
        <v>59</v>
      </c>
      <c r="C34" s="18"/>
      <c r="D34" s="18">
        <v>5</v>
      </c>
      <c r="E34" s="15"/>
      <c r="F34" s="15"/>
      <c r="G34" s="90" t="s">
        <v>1</v>
      </c>
    </row>
    <row r="35" spans="1:7" ht="15.95" customHeight="1" x14ac:dyDescent="0.2">
      <c r="A35" s="35" t="s">
        <v>60</v>
      </c>
      <c r="B35" s="36" t="s">
        <v>61</v>
      </c>
      <c r="C35" s="18"/>
      <c r="D35" s="18">
        <v>20</v>
      </c>
      <c r="E35" s="15"/>
      <c r="F35" s="15"/>
      <c r="G35" s="90" t="s">
        <v>1</v>
      </c>
    </row>
    <row r="36" spans="1:7" ht="15.95" customHeight="1" x14ac:dyDescent="0.2">
      <c r="A36" s="35" t="s">
        <v>62</v>
      </c>
      <c r="B36" s="36" t="s">
        <v>63</v>
      </c>
      <c r="C36" s="18"/>
      <c r="D36" s="18">
        <v>10</v>
      </c>
      <c r="E36" s="15"/>
      <c r="F36" s="15"/>
      <c r="G36" s="90" t="s">
        <v>1</v>
      </c>
    </row>
    <row r="37" spans="1:7" ht="15.95" customHeight="1" x14ac:dyDescent="0.2">
      <c r="A37" s="35" t="s">
        <v>64</v>
      </c>
      <c r="B37" s="41" t="s">
        <v>41</v>
      </c>
      <c r="C37" s="39"/>
      <c r="D37" s="39">
        <v>2</v>
      </c>
      <c r="E37" s="14"/>
      <c r="F37" s="14"/>
      <c r="G37" s="92"/>
    </row>
    <row r="38" spans="1:7" ht="15.95" customHeight="1" x14ac:dyDescent="0.2">
      <c r="A38" s="35" t="s">
        <v>65</v>
      </c>
      <c r="B38" s="120"/>
      <c r="C38" s="117"/>
      <c r="D38" s="117"/>
      <c r="E38" s="118"/>
      <c r="F38" s="118"/>
      <c r="G38" s="121"/>
    </row>
    <row r="39" spans="1:7" ht="15.95" customHeight="1" x14ac:dyDescent="0.2">
      <c r="A39" s="35" t="s">
        <v>68</v>
      </c>
      <c r="B39" s="41" t="s">
        <v>37</v>
      </c>
      <c r="C39" s="18"/>
      <c r="D39" s="18">
        <v>50</v>
      </c>
      <c r="E39" s="15"/>
      <c r="F39" s="15"/>
      <c r="G39" s="86"/>
    </row>
    <row r="40" spans="1:7" ht="15.95" customHeight="1" x14ac:dyDescent="0.2">
      <c r="A40" s="35" t="s">
        <v>67</v>
      </c>
      <c r="B40" s="41" t="s">
        <v>37</v>
      </c>
      <c r="C40" s="18"/>
      <c r="D40" s="18">
        <v>30</v>
      </c>
      <c r="E40" s="15"/>
      <c r="F40" s="15"/>
      <c r="G40" s="86"/>
    </row>
    <row r="41" spans="1:7" ht="15.95" customHeight="1" x14ac:dyDescent="0.2">
      <c r="A41" s="35" t="s">
        <v>69</v>
      </c>
      <c r="B41" s="41" t="s">
        <v>66</v>
      </c>
      <c r="C41" s="18"/>
      <c r="D41" s="18">
        <v>15</v>
      </c>
      <c r="E41" s="15"/>
      <c r="F41" s="15"/>
      <c r="G41" s="88"/>
    </row>
    <row r="42" spans="1:7" ht="15.95" customHeight="1" x14ac:dyDescent="0.2">
      <c r="A42" s="35" t="s">
        <v>70</v>
      </c>
      <c r="B42" s="117"/>
      <c r="C42" s="38" t="s">
        <v>71</v>
      </c>
      <c r="D42" s="39" t="s">
        <v>72</v>
      </c>
      <c r="E42" s="118"/>
      <c r="F42" s="118"/>
      <c r="G42" s="122"/>
    </row>
    <row r="43" spans="1:7" ht="15.95" customHeight="1" x14ac:dyDescent="0.2">
      <c r="A43" s="6"/>
      <c r="B43" s="41" t="s">
        <v>73</v>
      </c>
      <c r="C43" s="15">
        <v>10</v>
      </c>
      <c r="D43" s="18">
        <v>15</v>
      </c>
      <c r="E43" s="15"/>
      <c r="F43" s="15"/>
      <c r="G43" s="86"/>
    </row>
    <row r="44" spans="1:7" ht="15.95" customHeight="1" x14ac:dyDescent="0.2">
      <c r="A44" s="6"/>
      <c r="B44" s="41" t="s">
        <v>74</v>
      </c>
      <c r="C44" s="15">
        <v>5</v>
      </c>
      <c r="D44" s="18">
        <v>5</v>
      </c>
      <c r="E44" s="15"/>
      <c r="F44" s="15"/>
      <c r="G44" s="88"/>
    </row>
    <row r="45" spans="1:7" ht="15.95" customHeight="1" x14ac:dyDescent="0.2">
      <c r="A45" s="6"/>
      <c r="B45" s="41" t="s">
        <v>75</v>
      </c>
      <c r="C45" s="15">
        <v>5</v>
      </c>
      <c r="D45" s="18">
        <v>5</v>
      </c>
      <c r="E45" s="15"/>
      <c r="F45" s="15"/>
      <c r="G45" s="88"/>
    </row>
    <row r="46" spans="1:7" ht="15.95" customHeight="1" x14ac:dyDescent="0.2">
      <c r="A46" s="6"/>
      <c r="B46" s="41" t="s">
        <v>76</v>
      </c>
      <c r="C46" s="15">
        <v>100</v>
      </c>
      <c r="D46" s="18">
        <v>100</v>
      </c>
      <c r="E46" s="15"/>
      <c r="F46" s="15"/>
      <c r="G46" s="88"/>
    </row>
    <row r="47" spans="1:7" ht="15.95" customHeight="1" x14ac:dyDescent="0.2">
      <c r="A47" s="35" t="s">
        <v>77</v>
      </c>
      <c r="B47" s="123"/>
      <c r="C47" s="124"/>
      <c r="D47" s="125"/>
      <c r="E47" s="124"/>
      <c r="F47" s="126" t="s">
        <v>1</v>
      </c>
      <c r="G47" s="127"/>
    </row>
    <row r="48" spans="1:7" ht="15.95" customHeight="1" x14ac:dyDescent="0.2">
      <c r="A48" s="35" t="s">
        <v>106</v>
      </c>
      <c r="B48" s="41" t="s">
        <v>78</v>
      </c>
      <c r="C48" s="38"/>
      <c r="D48" s="39">
        <v>750</v>
      </c>
      <c r="E48" s="41"/>
      <c r="F48" s="41"/>
      <c r="G48" s="86"/>
    </row>
    <row r="49" spans="1:7" ht="15.95" customHeight="1" x14ac:dyDescent="0.2">
      <c r="A49" s="35"/>
      <c r="B49" s="41" t="s">
        <v>80</v>
      </c>
      <c r="C49" s="38"/>
      <c r="D49" s="39">
        <v>300</v>
      </c>
      <c r="E49" s="41"/>
      <c r="F49" s="41"/>
      <c r="G49" s="86"/>
    </row>
    <row r="50" spans="1:7" ht="15.95" customHeight="1" x14ac:dyDescent="0.2">
      <c r="A50" s="35"/>
      <c r="B50" s="41" t="s">
        <v>79</v>
      </c>
      <c r="C50" s="38"/>
      <c r="D50" s="18">
        <v>100</v>
      </c>
      <c r="E50" s="15"/>
      <c r="F50" s="15"/>
      <c r="G50" s="86"/>
    </row>
    <row r="51" spans="1:7" ht="15.95" customHeight="1" thickBot="1" x14ac:dyDescent="0.25">
      <c r="A51" s="52" t="s">
        <v>107</v>
      </c>
      <c r="B51" s="55" t="s">
        <v>79</v>
      </c>
      <c r="C51" s="67"/>
      <c r="D51" s="68">
        <v>50</v>
      </c>
      <c r="E51" s="10"/>
      <c r="F51" s="56"/>
      <c r="G51" s="87"/>
    </row>
    <row r="52" spans="1:7" ht="19.5" customHeight="1" thickBot="1" x14ac:dyDescent="0.25">
      <c r="A52" s="128"/>
      <c r="B52" s="114" t="s">
        <v>138</v>
      </c>
      <c r="C52" s="113"/>
      <c r="D52" s="112"/>
      <c r="E52" s="114"/>
      <c r="F52" s="114"/>
      <c r="G52" s="129"/>
    </row>
    <row r="53" spans="1:7" ht="15" customHeight="1" x14ac:dyDescent="0.2">
      <c r="A53" s="35"/>
      <c r="B53" s="41"/>
      <c r="C53" s="38"/>
      <c r="D53" s="39"/>
      <c r="E53" s="38"/>
      <c r="F53" s="38" t="s">
        <v>1</v>
      </c>
      <c r="G53" s="78"/>
    </row>
    <row r="54" spans="1:7" ht="15.95" customHeight="1" x14ac:dyDescent="0.2">
      <c r="A54" s="35" t="s">
        <v>81</v>
      </c>
      <c r="B54" s="41" t="s">
        <v>82</v>
      </c>
      <c r="C54" s="7"/>
      <c r="D54" s="18">
        <v>0.1</v>
      </c>
      <c r="E54" s="7"/>
      <c r="F54" s="15"/>
      <c r="G54" s="86"/>
    </row>
    <row r="55" spans="1:7" ht="15.95" customHeight="1" x14ac:dyDescent="0.2">
      <c r="A55" s="35" t="s">
        <v>83</v>
      </c>
      <c r="B55" s="120"/>
      <c r="C55" s="116"/>
      <c r="D55" s="117"/>
      <c r="E55" s="116"/>
      <c r="F55" s="118"/>
      <c r="G55" s="122"/>
    </row>
    <row r="56" spans="1:7" ht="15.95" customHeight="1" x14ac:dyDescent="0.2">
      <c r="A56" s="35" t="s">
        <v>84</v>
      </c>
      <c r="B56" s="41" t="s">
        <v>37</v>
      </c>
      <c r="C56" s="7"/>
      <c r="D56" s="18">
        <v>5</v>
      </c>
      <c r="E56" s="7"/>
      <c r="F56" s="15"/>
      <c r="G56" s="86"/>
    </row>
    <row r="57" spans="1:7" ht="15.95" customHeight="1" x14ac:dyDescent="0.2">
      <c r="A57" s="35" t="s">
        <v>85</v>
      </c>
      <c r="B57" s="41" t="s">
        <v>86</v>
      </c>
      <c r="C57" s="7"/>
      <c r="D57" s="18">
        <v>10</v>
      </c>
      <c r="E57" s="7"/>
      <c r="F57" s="15"/>
      <c r="G57" s="88"/>
    </row>
    <row r="58" spans="1:7" ht="15.95" customHeight="1" x14ac:dyDescent="0.2">
      <c r="A58" s="35" t="s">
        <v>87</v>
      </c>
      <c r="B58" s="41" t="s">
        <v>88</v>
      </c>
      <c r="C58" s="7"/>
      <c r="D58" s="18">
        <v>0.1</v>
      </c>
      <c r="E58" s="7"/>
      <c r="F58" s="15"/>
      <c r="G58" s="88"/>
    </row>
    <row r="59" spans="1:7" ht="15.95" customHeight="1" x14ac:dyDescent="0.2">
      <c r="A59" s="6" t="s">
        <v>12</v>
      </c>
      <c r="B59" s="101" t="s">
        <v>119</v>
      </c>
      <c r="C59" s="102" t="s">
        <v>120</v>
      </c>
      <c r="D59" s="96" t="s">
        <v>121</v>
      </c>
      <c r="E59" s="36"/>
      <c r="F59" s="38"/>
      <c r="G59" s="97"/>
    </row>
    <row r="60" spans="1:7" ht="15.95" customHeight="1" thickBot="1" x14ac:dyDescent="0.25">
      <c r="A60" s="6"/>
      <c r="B60" s="19"/>
      <c r="C60" s="14"/>
      <c r="D60" s="14"/>
      <c r="E60" s="40" t="s">
        <v>89</v>
      </c>
      <c r="F60" s="71" t="s">
        <v>122</v>
      </c>
      <c r="G60" s="109">
        <f>SUM(G14:G19,G21:G37,G39:G41,G43:G46,G48:G51,G54,G56:G59)</f>
        <v>0</v>
      </c>
    </row>
    <row r="61" spans="1:7" ht="15" customHeight="1" x14ac:dyDescent="0.2">
      <c r="A61" s="6"/>
      <c r="B61" s="19"/>
      <c r="C61" s="14"/>
      <c r="D61" s="14"/>
      <c r="E61" s="20"/>
      <c r="F61" s="14"/>
      <c r="G61" s="30"/>
    </row>
    <row r="62" spans="1:7" ht="15" customHeight="1" x14ac:dyDescent="0.2">
      <c r="A62" s="6"/>
      <c r="B62" s="22" t="s">
        <v>14</v>
      </c>
      <c r="C62" s="14"/>
      <c r="D62" s="14"/>
      <c r="E62" s="20"/>
      <c r="F62" s="14"/>
      <c r="G62" s="54"/>
    </row>
    <row r="63" spans="1:7" ht="15" customHeight="1" thickBot="1" x14ac:dyDescent="0.25">
      <c r="A63" s="131" t="s">
        <v>109</v>
      </c>
      <c r="B63" s="45" t="s">
        <v>104</v>
      </c>
      <c r="C63" s="72">
        <f>G60</f>
        <v>0</v>
      </c>
      <c r="D63" s="15" t="s">
        <v>15</v>
      </c>
      <c r="E63" s="23" t="s">
        <v>17</v>
      </c>
      <c r="F63" s="76" t="s">
        <v>3</v>
      </c>
      <c r="G63" s="73">
        <f>ROUND(C63/300,2)</f>
        <v>0</v>
      </c>
    </row>
    <row r="64" spans="1:7" ht="15" customHeight="1" thickBot="1" x14ac:dyDescent="0.25">
      <c r="A64" s="130" t="s">
        <v>116</v>
      </c>
      <c r="B64" s="45" t="s">
        <v>105</v>
      </c>
      <c r="C64" s="72">
        <v>0</v>
      </c>
      <c r="D64" s="15"/>
      <c r="E64" s="43"/>
      <c r="F64" s="76" t="s">
        <v>3</v>
      </c>
      <c r="G64" s="144">
        <f>G63</f>
        <v>0</v>
      </c>
    </row>
    <row r="65" spans="1:7" ht="15" customHeight="1" x14ac:dyDescent="0.2">
      <c r="A65" s="63"/>
      <c r="B65" s="22"/>
      <c r="C65"/>
      <c r="D65"/>
      <c r="E65"/>
      <c r="F65"/>
      <c r="G65" s="8"/>
    </row>
    <row r="66" spans="1:7" ht="15" customHeight="1" thickBot="1" x14ac:dyDescent="0.25">
      <c r="A66" s="132" t="s">
        <v>139</v>
      </c>
      <c r="B66" s="45" t="s">
        <v>141</v>
      </c>
      <c r="C66" s="72">
        <f>G63</f>
        <v>0</v>
      </c>
      <c r="D66" s="15" t="s">
        <v>2</v>
      </c>
      <c r="E66" s="46">
        <v>982.36</v>
      </c>
      <c r="F66" s="24" t="s">
        <v>3</v>
      </c>
      <c r="G66" s="25">
        <f>ROUND(C66*E66,2)</f>
        <v>0</v>
      </c>
    </row>
    <row r="67" spans="1:7" ht="15" customHeight="1" thickBot="1" x14ac:dyDescent="0.25">
      <c r="A67" s="133" t="s">
        <v>140</v>
      </c>
      <c r="B67" s="45" t="s">
        <v>142</v>
      </c>
      <c r="C67" s="72">
        <f>G63</f>
        <v>0</v>
      </c>
      <c r="D67" s="15" t="s">
        <v>2</v>
      </c>
      <c r="E67" s="47">
        <v>972.66</v>
      </c>
      <c r="F67" s="24"/>
      <c r="G67" s="25">
        <f>ROUND(C67*E67,2)</f>
        <v>0</v>
      </c>
    </row>
    <row r="68" spans="1:7" ht="15" customHeight="1" thickBot="1" x14ac:dyDescent="0.25">
      <c r="A68" s="21"/>
      <c r="B68" s="45"/>
      <c r="C68" s="49"/>
      <c r="D68" s="15"/>
      <c r="E68" s="48" t="s">
        <v>98</v>
      </c>
      <c r="F68" s="75" t="s">
        <v>123</v>
      </c>
      <c r="G68" s="44">
        <f>ROUND(G66+G67,2)</f>
        <v>0</v>
      </c>
    </row>
    <row r="69" spans="1:7" ht="15" customHeight="1" thickBot="1" x14ac:dyDescent="0.25">
      <c r="A69" s="26"/>
      <c r="B69" s="40" t="s">
        <v>99</v>
      </c>
      <c r="C69" s="74">
        <f>G64</f>
        <v>0</v>
      </c>
      <c r="D69" s="15" t="s">
        <v>2</v>
      </c>
      <c r="E69" s="46">
        <v>1580.16</v>
      </c>
      <c r="F69" s="24" t="s">
        <v>3</v>
      </c>
      <c r="G69" s="25">
        <f>ROUND(C69*E69,2)</f>
        <v>0</v>
      </c>
    </row>
    <row r="70" spans="1:7" ht="15" customHeight="1" thickBot="1" x14ac:dyDescent="0.25">
      <c r="A70" s="26"/>
      <c r="B70" s="40" t="s">
        <v>100</v>
      </c>
      <c r="C70" s="74">
        <f>G64</f>
        <v>0</v>
      </c>
      <c r="D70" s="38" t="s">
        <v>2</v>
      </c>
      <c r="E70" s="46">
        <v>2134.36</v>
      </c>
      <c r="F70" s="24"/>
      <c r="G70" s="25">
        <f>ROUND(C70*E70,2)</f>
        <v>0</v>
      </c>
    </row>
    <row r="71" spans="1:7" ht="15" customHeight="1" thickBot="1" x14ac:dyDescent="0.25">
      <c r="A71" s="26"/>
      <c r="B71" s="40"/>
      <c r="C71" s="50"/>
      <c r="D71" s="38"/>
      <c r="E71" s="51" t="s">
        <v>101</v>
      </c>
      <c r="F71" s="75" t="s">
        <v>124</v>
      </c>
      <c r="G71" s="44">
        <f>ROUND(G69+G70,2)</f>
        <v>0</v>
      </c>
    </row>
    <row r="72" spans="1:7" ht="15" customHeight="1" x14ac:dyDescent="0.2">
      <c r="A72" s="53" t="s">
        <v>102</v>
      </c>
      <c r="B72" s="22"/>
      <c r="C72" s="27"/>
      <c r="D72" s="14"/>
      <c r="E72" s="7"/>
      <c r="F72" s="24"/>
      <c r="G72" s="28"/>
    </row>
    <row r="73" spans="1:7" ht="15" customHeight="1" thickBot="1" x14ac:dyDescent="0.25">
      <c r="A73" s="52" t="s">
        <v>103</v>
      </c>
      <c r="B73" s="10"/>
      <c r="C73" s="148" t="s">
        <v>125</v>
      </c>
      <c r="D73" s="148"/>
      <c r="E73" s="148"/>
      <c r="F73" s="148"/>
      <c r="G73" s="42">
        <f>G68+G71</f>
        <v>0</v>
      </c>
    </row>
    <row r="74" spans="1:7" ht="15" customHeight="1" thickBot="1" x14ac:dyDescent="0.25">
      <c r="A74" s="111"/>
      <c r="B74" s="114" t="s">
        <v>16</v>
      </c>
      <c r="C74" s="113"/>
      <c r="D74" s="114"/>
      <c r="E74" s="114"/>
      <c r="F74" s="114"/>
      <c r="G74" s="115"/>
    </row>
    <row r="75" spans="1:7" ht="15" customHeight="1" x14ac:dyDescent="0.2">
      <c r="A75" s="6" t="s">
        <v>6</v>
      </c>
      <c r="B75" s="18" t="s">
        <v>0</v>
      </c>
      <c r="C75" s="84"/>
      <c r="D75" s="15" t="s">
        <v>2</v>
      </c>
      <c r="E75" s="29">
        <v>375</v>
      </c>
      <c r="F75" s="15" t="s">
        <v>3</v>
      </c>
      <c r="G75" s="85">
        <f>E75*C75</f>
        <v>0</v>
      </c>
    </row>
    <row r="76" spans="1:7" ht="15" customHeight="1" x14ac:dyDescent="0.2">
      <c r="A76" s="6" t="s">
        <v>7</v>
      </c>
      <c r="B76" s="18" t="s">
        <v>0</v>
      </c>
      <c r="C76" s="84"/>
      <c r="D76" s="15" t="s">
        <v>2</v>
      </c>
      <c r="E76" s="29">
        <v>375</v>
      </c>
      <c r="F76" s="15" t="s">
        <v>3</v>
      </c>
      <c r="G76" s="85">
        <f>E76*C76</f>
        <v>0</v>
      </c>
    </row>
    <row r="77" spans="1:7" ht="15" customHeight="1" x14ac:dyDescent="0.2">
      <c r="A77" s="6" t="s">
        <v>8</v>
      </c>
      <c r="B77" s="18" t="s">
        <v>0</v>
      </c>
      <c r="C77" s="84"/>
      <c r="D77" s="15" t="s">
        <v>2</v>
      </c>
      <c r="E77" s="29">
        <v>860</v>
      </c>
      <c r="F77" s="15" t="s">
        <v>3</v>
      </c>
      <c r="G77" s="85">
        <f t="shared" ref="G77:G79" si="0">E77*C77</f>
        <v>0</v>
      </c>
    </row>
    <row r="78" spans="1:7" ht="15" customHeight="1" x14ac:dyDescent="0.2">
      <c r="A78" s="6" t="s">
        <v>9</v>
      </c>
      <c r="B78" s="18" t="s">
        <v>0</v>
      </c>
      <c r="C78" s="84"/>
      <c r="D78" s="15" t="s">
        <v>2</v>
      </c>
      <c r="E78" s="29">
        <v>0</v>
      </c>
      <c r="F78" s="15" t="s">
        <v>3</v>
      </c>
      <c r="G78" s="85">
        <f t="shared" si="0"/>
        <v>0</v>
      </c>
    </row>
    <row r="79" spans="1:7" ht="15" customHeight="1" x14ac:dyDescent="0.2">
      <c r="A79" s="6" t="s">
        <v>26</v>
      </c>
      <c r="B79" s="18" t="s">
        <v>11</v>
      </c>
      <c r="C79" s="84"/>
      <c r="D79" s="15" t="s">
        <v>2</v>
      </c>
      <c r="E79" s="32">
        <v>975</v>
      </c>
      <c r="F79" s="15" t="s">
        <v>3</v>
      </c>
      <c r="G79" s="85">
        <f t="shared" si="0"/>
        <v>0</v>
      </c>
    </row>
    <row r="80" spans="1:7" ht="15" customHeight="1" thickBot="1" x14ac:dyDescent="0.25">
      <c r="A80" s="9"/>
      <c r="B80" s="10"/>
      <c r="C80" s="61"/>
      <c r="D80" s="60"/>
      <c r="E80" s="61"/>
      <c r="F80" s="77" t="s">
        <v>126</v>
      </c>
      <c r="G80" s="62">
        <f>SUM(G75:G79)</f>
        <v>0</v>
      </c>
    </row>
    <row r="81" spans="1:7" ht="15" customHeight="1" thickBot="1" x14ac:dyDescent="0.25">
      <c r="A81" s="134"/>
      <c r="B81" s="114" t="s">
        <v>18</v>
      </c>
      <c r="C81" s="135"/>
      <c r="D81" s="136"/>
      <c r="E81" s="135"/>
      <c r="F81" s="135"/>
      <c r="G81" s="137"/>
    </row>
    <row r="82" spans="1:7" ht="15" customHeight="1" x14ac:dyDescent="0.2">
      <c r="A82" s="35" t="s">
        <v>90</v>
      </c>
      <c r="B82" s="31">
        <v>70</v>
      </c>
      <c r="C82" s="5"/>
      <c r="D82" s="17"/>
      <c r="E82" s="5"/>
      <c r="F82" s="5"/>
      <c r="G82" s="82" t="s">
        <v>1</v>
      </c>
    </row>
    <row r="83" spans="1:7" ht="15" customHeight="1" x14ac:dyDescent="0.2">
      <c r="A83" s="35" t="s">
        <v>91</v>
      </c>
      <c r="B83" s="31">
        <v>130</v>
      </c>
      <c r="C83" s="7"/>
      <c r="D83" s="15"/>
      <c r="E83" s="7"/>
      <c r="F83" s="7"/>
      <c r="G83" s="82" t="s">
        <v>1</v>
      </c>
    </row>
    <row r="84" spans="1:7" ht="15" customHeight="1" x14ac:dyDescent="0.2">
      <c r="A84" s="6" t="s">
        <v>19</v>
      </c>
      <c r="B84" s="31">
        <v>70</v>
      </c>
      <c r="C84" s="7"/>
      <c r="D84" s="15"/>
      <c r="E84" s="7"/>
      <c r="F84" s="7"/>
      <c r="G84" s="82" t="s">
        <v>1</v>
      </c>
    </row>
    <row r="85" spans="1:7" ht="15" customHeight="1" x14ac:dyDescent="0.2">
      <c r="A85" s="35" t="s">
        <v>92</v>
      </c>
      <c r="B85" s="31">
        <v>130</v>
      </c>
      <c r="C85" s="7"/>
      <c r="D85" s="15"/>
      <c r="E85" s="7"/>
      <c r="F85" s="7"/>
      <c r="G85" s="82" t="s">
        <v>1</v>
      </c>
    </row>
    <row r="86" spans="1:7" ht="15" customHeight="1" x14ac:dyDescent="0.2">
      <c r="A86" s="6" t="s">
        <v>20</v>
      </c>
      <c r="B86" s="31">
        <v>150</v>
      </c>
      <c r="C86" s="7"/>
      <c r="D86" s="15"/>
      <c r="E86" s="7"/>
      <c r="F86" s="7"/>
      <c r="G86" s="82" t="s">
        <v>1</v>
      </c>
    </row>
    <row r="87" spans="1:7" ht="15" customHeight="1" x14ac:dyDescent="0.2">
      <c r="A87" s="35" t="s">
        <v>93</v>
      </c>
      <c r="B87" s="31">
        <v>175</v>
      </c>
      <c r="C87" s="7"/>
      <c r="D87" s="15"/>
      <c r="E87" s="7"/>
      <c r="F87" s="7"/>
      <c r="G87" s="82" t="s">
        <v>1</v>
      </c>
    </row>
    <row r="88" spans="1:7" ht="15" customHeight="1" x14ac:dyDescent="0.2">
      <c r="A88" s="6" t="s">
        <v>21</v>
      </c>
      <c r="B88" s="31">
        <v>250</v>
      </c>
      <c r="C88" s="7"/>
      <c r="D88" s="15"/>
      <c r="E88" s="7"/>
      <c r="F88" s="7"/>
      <c r="G88" s="83"/>
    </row>
    <row r="89" spans="1:7" ht="15" customHeight="1" x14ac:dyDescent="0.2">
      <c r="A89" s="35" t="s">
        <v>94</v>
      </c>
      <c r="B89" s="31">
        <v>280</v>
      </c>
      <c r="C89" s="7"/>
      <c r="D89" s="15"/>
      <c r="E89" s="7"/>
      <c r="F89" s="7"/>
      <c r="G89" s="83"/>
    </row>
    <row r="90" spans="1:7" ht="15" customHeight="1" x14ac:dyDescent="0.2">
      <c r="A90" s="6" t="s">
        <v>22</v>
      </c>
      <c r="B90" s="31">
        <v>375</v>
      </c>
      <c r="C90" s="7"/>
      <c r="D90" s="15"/>
      <c r="E90" s="7"/>
      <c r="F90" s="20"/>
      <c r="G90" s="82" t="s">
        <v>1</v>
      </c>
    </row>
    <row r="91" spans="1:7" ht="15" customHeight="1" x14ac:dyDescent="0.2">
      <c r="A91" s="35" t="s">
        <v>95</v>
      </c>
      <c r="B91" s="31">
        <v>450</v>
      </c>
      <c r="C91" s="7"/>
      <c r="D91" s="15"/>
      <c r="E91" s="7"/>
      <c r="F91" s="7"/>
      <c r="G91" s="82" t="s">
        <v>1</v>
      </c>
    </row>
    <row r="92" spans="1:7" ht="15" customHeight="1" x14ac:dyDescent="0.2">
      <c r="A92" s="6" t="s">
        <v>23</v>
      </c>
      <c r="B92" s="31">
        <v>625</v>
      </c>
      <c r="C92" s="7"/>
      <c r="D92" s="15"/>
      <c r="E92" s="7"/>
      <c r="F92" s="7"/>
      <c r="G92" s="82" t="s">
        <v>1</v>
      </c>
    </row>
    <row r="93" spans="1:7" ht="15" customHeight="1" x14ac:dyDescent="0.2">
      <c r="A93" s="35" t="s">
        <v>96</v>
      </c>
      <c r="B93" s="31">
        <v>750</v>
      </c>
      <c r="C93" s="7"/>
      <c r="D93" s="15"/>
      <c r="E93" s="7"/>
      <c r="F93" s="7"/>
      <c r="G93" s="82" t="s">
        <v>1</v>
      </c>
    </row>
    <row r="94" spans="1:7" ht="15" customHeight="1" x14ac:dyDescent="0.2">
      <c r="A94" s="6" t="s">
        <v>24</v>
      </c>
      <c r="B94" s="31">
        <v>700</v>
      </c>
      <c r="C94" s="7"/>
      <c r="D94" s="15"/>
      <c r="E94" s="7"/>
      <c r="F94" s="7"/>
      <c r="G94" s="82" t="s">
        <v>1</v>
      </c>
    </row>
    <row r="95" spans="1:7" ht="15" customHeight="1" x14ac:dyDescent="0.2">
      <c r="A95" s="35" t="s">
        <v>97</v>
      </c>
      <c r="B95" s="31">
        <v>800</v>
      </c>
      <c r="C95" s="1"/>
      <c r="D95" s="58"/>
      <c r="E95" s="1"/>
      <c r="F95" s="1"/>
      <c r="G95" s="82" t="s">
        <v>1</v>
      </c>
    </row>
    <row r="96" spans="1:7" ht="15" customHeight="1" thickBot="1" x14ac:dyDescent="0.25">
      <c r="A96" s="6"/>
      <c r="B96" s="31"/>
      <c r="C96" s="159" t="s">
        <v>127</v>
      </c>
      <c r="D96" s="160"/>
      <c r="E96" s="160"/>
      <c r="F96" s="160"/>
      <c r="G96" s="62">
        <f>SUM(G82:G95)</f>
        <v>0</v>
      </c>
    </row>
    <row r="97" spans="1:7" ht="15" customHeight="1" thickBot="1" x14ac:dyDescent="0.25">
      <c r="A97" s="134"/>
      <c r="B97" s="138" t="s">
        <v>111</v>
      </c>
      <c r="C97" s="135"/>
      <c r="D97" s="136"/>
      <c r="E97" s="135"/>
      <c r="F97" s="135"/>
      <c r="G97" s="137"/>
    </row>
    <row r="98" spans="1:7" ht="15" customHeight="1" x14ac:dyDescent="0.2">
      <c r="A98" s="64" t="s">
        <v>112</v>
      </c>
      <c r="B98" s="31">
        <v>750</v>
      </c>
      <c r="C98" s="36"/>
      <c r="D98" s="38"/>
      <c r="E98" s="96">
        <v>1</v>
      </c>
      <c r="G98" s="98">
        <f>B98*E98</f>
        <v>750</v>
      </c>
    </row>
    <row r="99" spans="1:7" ht="15" customHeight="1" x14ac:dyDescent="0.2">
      <c r="A99" s="66" t="s">
        <v>113</v>
      </c>
      <c r="B99" s="31">
        <v>250</v>
      </c>
      <c r="C99" s="36"/>
      <c r="D99" s="38"/>
      <c r="E99" s="96"/>
      <c r="G99" s="99">
        <f>B99*E99</f>
        <v>0</v>
      </c>
    </row>
    <row r="100" spans="1:7" ht="15" customHeight="1" x14ac:dyDescent="0.2">
      <c r="A100" s="66" t="s">
        <v>114</v>
      </c>
      <c r="B100" s="65" t="s">
        <v>115</v>
      </c>
      <c r="C100" s="96"/>
      <c r="D100" s="38" t="s">
        <v>2</v>
      </c>
      <c r="E100" s="100">
        <v>75</v>
      </c>
      <c r="G100" s="110">
        <f>E100*C100</f>
        <v>0</v>
      </c>
    </row>
    <row r="101" spans="1:7" ht="15" customHeight="1" x14ac:dyDescent="0.2">
      <c r="A101" s="6"/>
      <c r="B101" s="31"/>
      <c r="C101" s="158" t="s">
        <v>128</v>
      </c>
      <c r="D101" s="158"/>
      <c r="E101" s="158"/>
      <c r="F101" s="158"/>
      <c r="G101" s="62">
        <f>SUM(G98:G100)</f>
        <v>750</v>
      </c>
    </row>
    <row r="102" spans="1:7" ht="15" customHeight="1" x14ac:dyDescent="0.2">
      <c r="A102" s="139"/>
      <c r="B102" s="140" t="s">
        <v>110</v>
      </c>
      <c r="C102" s="141"/>
      <c r="D102" s="142"/>
      <c r="E102" s="141"/>
      <c r="F102" s="141"/>
      <c r="G102" s="143"/>
    </row>
    <row r="103" spans="1:7" ht="16.5" customHeight="1" x14ac:dyDescent="0.2">
      <c r="A103" s="3"/>
      <c r="C103" s="145" t="s">
        <v>129</v>
      </c>
      <c r="D103" s="145"/>
      <c r="E103" s="145"/>
      <c r="F103" s="145"/>
      <c r="G103" s="70">
        <f>G73+G80+G96+G101</f>
        <v>750</v>
      </c>
    </row>
    <row r="104" spans="1:7" ht="20.100000000000001" customHeight="1" thickBot="1" x14ac:dyDescent="0.25">
      <c r="A104" s="79" t="s">
        <v>10</v>
      </c>
      <c r="B104" s="80"/>
      <c r="C104" s="4"/>
      <c r="D104" s="59"/>
      <c r="E104" s="4"/>
      <c r="F104" s="4"/>
      <c r="G104" s="69"/>
    </row>
    <row r="105" spans="1:7" ht="20.100000000000001" customHeight="1" x14ac:dyDescent="0.2"/>
    <row r="106" spans="1:7" ht="20.100000000000001" customHeight="1" x14ac:dyDescent="0.2"/>
    <row r="107" spans="1:7" ht="20.100000000000001" customHeight="1" x14ac:dyDescent="0.2"/>
    <row r="108" spans="1:7" ht="20.100000000000001" customHeight="1" x14ac:dyDescent="0.2"/>
    <row r="109" spans="1:7" ht="20.100000000000001" customHeight="1" x14ac:dyDescent="0.2"/>
    <row r="110" spans="1:7" ht="20.100000000000001" customHeight="1" x14ac:dyDescent="0.2"/>
    <row r="111" spans="1:7" ht="20.100000000000001" customHeight="1" x14ac:dyDescent="0.2"/>
    <row r="112" spans="1:7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</sheetData>
  <sheetProtection algorithmName="SHA-512" hashValue="wsq4VaaSgBxKgLWDomrRbaJ+Iac6Vg3TTSE1m7CaWSZGjzRl6NQQk05pNI4aqt3erLZHmcDQZNxviGnp/lno9A==" saltValue="iyn58xPfNpT35iJYCH0FSQ==" spinCount="100000" sheet="1" objects="1" scenarios="1" selectLockedCells="1"/>
  <mergeCells count="17">
    <mergeCell ref="D1:G1"/>
    <mergeCell ref="C101:F101"/>
    <mergeCell ref="C96:F96"/>
    <mergeCell ref="C103:F103"/>
    <mergeCell ref="C13:D13"/>
    <mergeCell ref="A2:G2"/>
    <mergeCell ref="C73:F73"/>
    <mergeCell ref="B3:G3"/>
    <mergeCell ref="B4:G4"/>
    <mergeCell ref="B5:G5"/>
    <mergeCell ref="B6:G6"/>
    <mergeCell ref="B7:G7"/>
    <mergeCell ref="B8:D8"/>
    <mergeCell ref="F8:G8"/>
    <mergeCell ref="B11:G11"/>
    <mergeCell ref="B10:G10"/>
    <mergeCell ref="B9:G9"/>
  </mergeCells>
  <phoneticPr fontId="3" type="noConversion"/>
  <pageMargins left="0.25" right="0.25" top="0.44" bottom="0.5" header="0.46" footer="0.5"/>
  <pageSetup scale="91" fitToHeight="0" orientation="portrait" r:id="rId1"/>
  <headerFooter alignWithMargins="0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County of Volusia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County of Volusia</dc:creator>
  <cp:lastModifiedBy>Erin Reed</cp:lastModifiedBy>
  <cp:lastPrinted>2022-03-08T14:50:20Z</cp:lastPrinted>
  <dcterms:created xsi:type="dcterms:W3CDTF">2006-12-29T16:29:53Z</dcterms:created>
  <dcterms:modified xsi:type="dcterms:W3CDTF">2024-12-30T18:42:47Z</dcterms:modified>
</cp:coreProperties>
</file>